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020" windowHeight="13176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<sst xmlns="http://schemas.openxmlformats.org/spreadsheetml/2006/main" count="51" uniqueCount="43">
  <si>
    <t>Teilebezeichnung</t>
  </si>
  <si>
    <t>Anzahl</t>
  </si>
  <si>
    <t>Material</t>
  </si>
  <si>
    <t>Mat. Dichte</t>
  </si>
  <si>
    <t>Volumen</t>
  </si>
  <si>
    <t>Gewicht ges.</t>
  </si>
  <si>
    <t>Gewicht/Teil</t>
  </si>
  <si>
    <t>Statorblech 35x10</t>
  </si>
  <si>
    <t xml:space="preserve"> </t>
  </si>
  <si>
    <t>Edelstahl</t>
  </si>
  <si>
    <t>Teflon</t>
  </si>
  <si>
    <t>Stator Isolierfolie</t>
  </si>
  <si>
    <t>Stator Isolierdeckel</t>
  </si>
  <si>
    <t>POM</t>
  </si>
  <si>
    <t>Lager 11x4x5</t>
  </si>
  <si>
    <t>Stahl</t>
  </si>
  <si>
    <t>-</t>
  </si>
  <si>
    <t>Rückschlussring</t>
  </si>
  <si>
    <t>Welle 5x60</t>
  </si>
  <si>
    <t>Neodym-Magnet</t>
  </si>
  <si>
    <t>Neodym</t>
  </si>
  <si>
    <t>Mitnehmer</t>
  </si>
  <si>
    <t>Aluminium</t>
  </si>
  <si>
    <t>Anzahl 
Lamellen</t>
  </si>
  <si>
    <t>Anzahl
Wicklungen</t>
  </si>
  <si>
    <t>Draht-
durchmesser</t>
  </si>
  <si>
    <t>Draht-
Querschnitt</t>
  </si>
  <si>
    <t>Drahtvolumen</t>
  </si>
  <si>
    <t>Draht-Dichte</t>
  </si>
  <si>
    <t>Wicklungs-
gewicht</t>
  </si>
  <si>
    <t>Wicklungslänge
 / Lamelle [mm]</t>
  </si>
  <si>
    <t>Gesamtgewicht :</t>
  </si>
  <si>
    <t>Teilenr.</t>
  </si>
  <si>
    <t>Wicklungs-Gewicht :</t>
  </si>
  <si>
    <t>Einzelteil-Gewicht :</t>
  </si>
  <si>
    <t>Trafoblech 0.5</t>
  </si>
  <si>
    <t>Frontdeckel</t>
  </si>
  <si>
    <t>Statorbuchse</t>
  </si>
  <si>
    <t>Lagerhülse 16-5-5</t>
  </si>
  <si>
    <t>Lager 16x5x5</t>
  </si>
  <si>
    <t>Teile-Gewicht :</t>
  </si>
  <si>
    <t>Gewichtsberechnung Torquemax LRK350-20</t>
  </si>
  <si>
    <t xml:space="preserve">Der Motor wiegt  223g ! Wow !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</si>
</sst>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\ \g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7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1" fillId="2" borderId="0" xfId="0" applyNumberFormat="1" applyFont="1" applyFill="1" applyAlignment="1">
      <alignment/>
    </xf>
    <xf numFmtId="172" fontId="0" fillId="2" borderId="0" xfId="0" applyNumberFormat="1" applyFill="1" applyAlignment="1">
      <alignment/>
    </xf>
    <xf numFmtId="172" fontId="1" fillId="3" borderId="0" xfId="0" applyNumberFormat="1" applyFont="1" applyFill="1" applyAlignment="1">
      <alignment/>
    </xf>
    <xf numFmtId="173" fontId="1" fillId="3" borderId="0" xfId="0" applyNumberFormat="1" applyFont="1" applyFill="1" applyAlignment="1">
      <alignment/>
    </xf>
    <xf numFmtId="173" fontId="1" fillId="4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4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1.00390625" style="0" bestFit="1" customWidth="1"/>
    <col min="2" max="2" width="10.140625" style="0" customWidth="1"/>
    <col min="3" max="3" width="13.00390625" style="0" customWidth="1"/>
    <col min="4" max="4" width="14.421875" style="0" bestFit="1" customWidth="1"/>
    <col min="5" max="5" width="13.140625" style="0" bestFit="1" customWidth="1"/>
    <col min="6" max="6" width="15.421875" style="0" bestFit="1" customWidth="1"/>
    <col min="7" max="7" width="15.140625" style="0" bestFit="1" customWidth="1"/>
    <col min="8" max="8" width="14.28125" style="0" customWidth="1"/>
    <col min="9" max="16384" width="8.8515625" style="0" customWidth="1"/>
  </cols>
  <sheetData>
    <row r="1" spans="1:8" ht="21">
      <c r="A1" s="22" t="s">
        <v>41</v>
      </c>
      <c r="B1" s="22"/>
      <c r="C1" s="22"/>
      <c r="D1" s="22"/>
      <c r="E1" s="22"/>
      <c r="F1" s="22"/>
      <c r="G1" s="22"/>
      <c r="H1" s="22"/>
    </row>
    <row r="3" ht="13.5">
      <c r="A3" s="5" t="s">
        <v>34</v>
      </c>
    </row>
    <row r="5" spans="1:8" ht="13.5">
      <c r="A5" s="6" t="s">
        <v>0</v>
      </c>
      <c r="B5" s="6" t="s">
        <v>32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6</v>
      </c>
      <c r="H5" s="6" t="s">
        <v>5</v>
      </c>
    </row>
    <row r="7" spans="1:8" ht="12.75">
      <c r="A7" t="s">
        <v>7</v>
      </c>
      <c r="C7" s="11">
        <v>40</v>
      </c>
      <c r="D7" t="s">
        <v>35</v>
      </c>
      <c r="E7" s="1">
        <v>7.9</v>
      </c>
      <c r="F7">
        <v>0.22</v>
      </c>
      <c r="G7" s="4">
        <f>E:E*F:F</f>
        <v>1.738</v>
      </c>
      <c r="H7" s="4">
        <f>C:C*G:G</f>
        <v>69.52</v>
      </c>
    </row>
    <row r="8" spans="1:8" ht="12.75">
      <c r="A8" t="s">
        <v>37</v>
      </c>
      <c r="C8" s="11">
        <v>1</v>
      </c>
      <c r="D8" t="s">
        <v>9</v>
      </c>
      <c r="E8" s="1">
        <v>7.9</v>
      </c>
      <c r="F8">
        <v>2.2</v>
      </c>
      <c r="G8" s="4">
        <f>E:E*F:F</f>
        <v>17.380000000000003</v>
      </c>
      <c r="H8" s="4">
        <f>C:C*G:G</f>
        <v>17.380000000000003</v>
      </c>
    </row>
    <row r="9" spans="1:8" ht="12.75">
      <c r="A9" t="s">
        <v>36</v>
      </c>
      <c r="C9" s="11">
        <v>1</v>
      </c>
      <c r="D9" t="s">
        <v>22</v>
      </c>
      <c r="E9" s="1">
        <v>2.7</v>
      </c>
      <c r="F9">
        <v>3.32</v>
      </c>
      <c r="G9" s="4">
        <f>E:E*F:F</f>
        <v>8.964</v>
      </c>
      <c r="H9" s="4">
        <f>C:C*G:G</f>
        <v>8.964</v>
      </c>
    </row>
    <row r="10" spans="1:8" ht="12.75">
      <c r="A10" t="s">
        <v>11</v>
      </c>
      <c r="C10" s="11">
        <v>12</v>
      </c>
      <c r="D10" t="s">
        <v>10</v>
      </c>
      <c r="E10" s="1">
        <v>1.5</v>
      </c>
      <c r="F10">
        <v>0.06</v>
      </c>
      <c r="G10" s="4">
        <f>E:E*F:F</f>
        <v>0.09</v>
      </c>
      <c r="H10" s="4">
        <f>C:C*G:G</f>
        <v>1.08</v>
      </c>
    </row>
    <row r="11" spans="1:8" ht="12.75">
      <c r="A11" t="s">
        <v>12</v>
      </c>
      <c r="C11" s="11">
        <v>2</v>
      </c>
      <c r="D11" t="s">
        <v>13</v>
      </c>
      <c r="E11" s="1">
        <v>1.4</v>
      </c>
      <c r="F11">
        <v>0.625</v>
      </c>
      <c r="G11" s="4">
        <f>E:E*F:F</f>
        <v>0.875</v>
      </c>
      <c r="H11" s="4">
        <f>C:C*G:G</f>
        <v>1.75</v>
      </c>
    </row>
    <row r="12" spans="1:8" ht="12.75">
      <c r="A12" t="s">
        <v>39</v>
      </c>
      <c r="C12" s="11">
        <v>1</v>
      </c>
      <c r="D12" t="s">
        <v>15</v>
      </c>
      <c r="E12" s="1" t="s">
        <v>16</v>
      </c>
      <c r="F12" t="s">
        <v>16</v>
      </c>
      <c r="G12" s="4">
        <v>5</v>
      </c>
      <c r="H12" s="4">
        <f>C12*G12</f>
        <v>5</v>
      </c>
    </row>
    <row r="13" spans="1:8" ht="12.75">
      <c r="A13" t="s">
        <v>14</v>
      </c>
      <c r="C13" s="11">
        <v>1</v>
      </c>
      <c r="D13" t="s">
        <v>15</v>
      </c>
      <c r="E13" s="1" t="s">
        <v>16</v>
      </c>
      <c r="F13" t="s">
        <v>16</v>
      </c>
      <c r="G13" s="4">
        <v>1.5</v>
      </c>
      <c r="H13" s="4">
        <f>C13*G13</f>
        <v>1.5</v>
      </c>
    </row>
    <row r="14" spans="1:8" ht="12.75">
      <c r="A14" t="s">
        <v>38</v>
      </c>
      <c r="C14" s="11">
        <v>1</v>
      </c>
      <c r="D14" t="s">
        <v>15</v>
      </c>
      <c r="E14" s="1">
        <v>7.9</v>
      </c>
      <c r="F14">
        <v>0.84</v>
      </c>
      <c r="G14" s="4">
        <f>E:E*F:F</f>
        <v>6.636</v>
      </c>
      <c r="H14" s="4">
        <f>C:C*G:G</f>
        <v>6.636</v>
      </c>
    </row>
    <row r="15" spans="1:8" ht="12.75">
      <c r="A15" t="s">
        <v>17</v>
      </c>
      <c r="C15" s="11">
        <v>1</v>
      </c>
      <c r="D15" t="s">
        <v>15</v>
      </c>
      <c r="E15" s="1">
        <v>7.9</v>
      </c>
      <c r="F15">
        <v>3.64</v>
      </c>
      <c r="G15" s="4">
        <f>E:E*F:F</f>
        <v>28.756000000000004</v>
      </c>
      <c r="H15" s="4">
        <f>C:C*G:G</f>
        <v>28.756000000000004</v>
      </c>
    </row>
    <row r="16" spans="1:8" ht="12.75">
      <c r="A16" t="s">
        <v>18</v>
      </c>
      <c r="C16" s="11">
        <v>1</v>
      </c>
      <c r="D16" t="s">
        <v>15</v>
      </c>
      <c r="E16" s="1">
        <v>7.9</v>
      </c>
      <c r="F16">
        <v>1.174</v>
      </c>
      <c r="G16" s="4">
        <f>E:E*F:F</f>
        <v>9.2746</v>
      </c>
      <c r="H16" s="4">
        <f>C:C*G:G</f>
        <v>9.2746</v>
      </c>
    </row>
    <row r="17" spans="1:8" ht="12.75">
      <c r="A17" t="s">
        <v>19</v>
      </c>
      <c r="C17" s="11">
        <v>14</v>
      </c>
      <c r="D17" t="s">
        <v>20</v>
      </c>
      <c r="E17" s="1">
        <v>7.5</v>
      </c>
      <c r="F17">
        <v>0.24</v>
      </c>
      <c r="G17" s="4">
        <f>E:E*F:F</f>
        <v>1.7999999999999998</v>
      </c>
      <c r="H17" s="4">
        <f>C:C*G:G</f>
        <v>25.199999999999996</v>
      </c>
    </row>
    <row r="18" spans="1:8" ht="12.75">
      <c r="A18" t="s">
        <v>21</v>
      </c>
      <c r="C18" s="11">
        <v>1</v>
      </c>
      <c r="D18" t="s">
        <v>22</v>
      </c>
      <c r="E18" s="1">
        <v>2.7</v>
      </c>
      <c r="F18">
        <v>3.75</v>
      </c>
      <c r="G18" s="4">
        <f>E:E*F:F</f>
        <v>10.125</v>
      </c>
      <c r="H18" s="4">
        <f>C:C*G:G</f>
        <v>10.125</v>
      </c>
    </row>
    <row r="19" spans="5:8" ht="12.75">
      <c r="E19" s="1"/>
      <c r="G19" s="2"/>
      <c r="H19" s="4" t="s">
        <v>8</v>
      </c>
    </row>
    <row r="20" spans="5:8" ht="12.75">
      <c r="E20" s="1"/>
      <c r="G20" s="16" t="s">
        <v>40</v>
      </c>
      <c r="H20" s="17">
        <f>SUM(H7:H18)</f>
        <v>185.1856</v>
      </c>
    </row>
    <row r="21" spans="5:8" ht="12.75">
      <c r="E21" s="1"/>
      <c r="G21" s="2"/>
      <c r="H21" s="1"/>
    </row>
    <row r="22" spans="1:7" ht="13.5">
      <c r="A22" s="5" t="s">
        <v>33</v>
      </c>
      <c r="D22" s="1"/>
      <c r="F22" s="2"/>
      <c r="G22" s="1"/>
    </row>
    <row r="23" spans="4:7" ht="12.75">
      <c r="D23" s="1"/>
      <c r="F23" s="2"/>
      <c r="G23" s="1"/>
    </row>
    <row r="24" spans="1:8" ht="27">
      <c r="A24" s="7" t="s">
        <v>30</v>
      </c>
      <c r="B24" s="7" t="s">
        <v>23</v>
      </c>
      <c r="C24" s="7" t="s">
        <v>24</v>
      </c>
      <c r="D24" s="8" t="s">
        <v>25</v>
      </c>
      <c r="E24" s="7" t="s">
        <v>26</v>
      </c>
      <c r="F24" s="9" t="s">
        <v>27</v>
      </c>
      <c r="G24" s="10" t="s">
        <v>28</v>
      </c>
      <c r="H24" s="7" t="s">
        <v>29</v>
      </c>
    </row>
    <row r="25" spans="1:8" ht="12.75">
      <c r="A25" s="1">
        <v>60</v>
      </c>
      <c r="B25">
        <v>6</v>
      </c>
      <c r="C25">
        <v>10</v>
      </c>
      <c r="D25" s="3">
        <v>0.63</v>
      </c>
      <c r="E25" s="1">
        <f aca="true" t="shared" si="0" ref="E25:E43">D$1:D$65536*D$1:D$65536*3.14/4</f>
        <v>0.3115665</v>
      </c>
      <c r="F25" s="2">
        <f aca="true" t="shared" si="1" ref="F25:F43">A$1:A$65536*B$1:B$65536*C$1:C$65536*E$1:E$65536</f>
        <v>1121.6394</v>
      </c>
      <c r="G25" s="1">
        <v>9.5</v>
      </c>
      <c r="H25" s="4">
        <f aca="true" t="shared" si="2" ref="H25:H30">F25*G25/1000</f>
        <v>10.6555743</v>
      </c>
    </row>
    <row r="26" spans="1:8" ht="12.75">
      <c r="A26" s="1">
        <v>60</v>
      </c>
      <c r="B26">
        <v>6</v>
      </c>
      <c r="C26">
        <v>20</v>
      </c>
      <c r="D26" s="3">
        <v>0.63</v>
      </c>
      <c r="E26" s="1">
        <f t="shared" si="0"/>
        <v>0.3115665</v>
      </c>
      <c r="F26" s="2">
        <f t="shared" si="1"/>
        <v>2243.2788</v>
      </c>
      <c r="G26" s="1">
        <v>10.5</v>
      </c>
      <c r="H26" s="4">
        <f t="shared" si="2"/>
        <v>23.5544274</v>
      </c>
    </row>
    <row r="27" spans="1:8" ht="12.75">
      <c r="A27" s="12">
        <v>60</v>
      </c>
      <c r="B27" s="13">
        <v>6</v>
      </c>
      <c r="C27" s="13">
        <v>30</v>
      </c>
      <c r="D27" s="14">
        <v>0.63</v>
      </c>
      <c r="E27" s="12">
        <f t="shared" si="0"/>
        <v>0.3115665</v>
      </c>
      <c r="F27" s="15">
        <f t="shared" si="1"/>
        <v>3364.9182</v>
      </c>
      <c r="G27" s="12">
        <v>11.5</v>
      </c>
      <c r="H27" s="18">
        <f t="shared" si="2"/>
        <v>38.696559300000004</v>
      </c>
    </row>
    <row r="28" spans="1:8" ht="12.75">
      <c r="A28" s="1">
        <v>60</v>
      </c>
      <c r="B28">
        <v>6</v>
      </c>
      <c r="C28">
        <v>40</v>
      </c>
      <c r="D28" s="3">
        <v>0.63</v>
      </c>
      <c r="E28" s="1">
        <f t="shared" si="0"/>
        <v>0.3115665</v>
      </c>
      <c r="F28" s="2">
        <f t="shared" si="1"/>
        <v>4486.5576</v>
      </c>
      <c r="G28" s="1">
        <v>12.5</v>
      </c>
      <c r="H28" s="4">
        <f t="shared" si="2"/>
        <v>56.08197</v>
      </c>
    </row>
    <row r="29" spans="1:8" ht="12.75">
      <c r="A29" s="1">
        <v>60</v>
      </c>
      <c r="B29">
        <v>6</v>
      </c>
      <c r="C29">
        <v>50</v>
      </c>
      <c r="D29" s="3">
        <v>0.63</v>
      </c>
      <c r="E29" s="1">
        <f t="shared" si="0"/>
        <v>0.3115665</v>
      </c>
      <c r="F29" s="2">
        <f t="shared" si="1"/>
        <v>5608.197</v>
      </c>
      <c r="G29" s="1">
        <v>13.5</v>
      </c>
      <c r="H29" s="4">
        <f t="shared" si="2"/>
        <v>75.7106595</v>
      </c>
    </row>
    <row r="30" spans="1:8" ht="12.75">
      <c r="A30" s="1">
        <v>60</v>
      </c>
      <c r="B30">
        <v>6</v>
      </c>
      <c r="C30">
        <v>10</v>
      </c>
      <c r="D30" s="3">
        <v>0.75</v>
      </c>
      <c r="E30" s="1">
        <f t="shared" si="0"/>
        <v>0.4415625</v>
      </c>
      <c r="F30" s="2">
        <f t="shared" si="1"/>
        <v>1589.625</v>
      </c>
      <c r="G30" s="1">
        <v>9.5</v>
      </c>
      <c r="H30" s="4">
        <f t="shared" si="2"/>
        <v>15.1014375</v>
      </c>
    </row>
    <row r="31" spans="1:8" ht="12.75">
      <c r="A31" s="1">
        <v>60</v>
      </c>
      <c r="B31">
        <v>6</v>
      </c>
      <c r="C31">
        <v>20</v>
      </c>
      <c r="D31" s="3">
        <v>0.75</v>
      </c>
      <c r="E31" s="1">
        <f t="shared" si="0"/>
        <v>0.4415625</v>
      </c>
      <c r="F31" s="2">
        <f t="shared" si="1"/>
        <v>3179.25</v>
      </c>
      <c r="G31" s="1">
        <v>9.5</v>
      </c>
      <c r="H31" s="4">
        <f aca="true" t="shared" si="3" ref="H31:H36">F31*G31/1000</f>
        <v>30.202875</v>
      </c>
    </row>
    <row r="32" spans="1:8" ht="12.75">
      <c r="A32" s="1">
        <v>60</v>
      </c>
      <c r="B32">
        <v>6</v>
      </c>
      <c r="C32">
        <v>30</v>
      </c>
      <c r="D32" s="3">
        <v>0.75</v>
      </c>
      <c r="E32" s="1">
        <f t="shared" si="0"/>
        <v>0.4415625</v>
      </c>
      <c r="F32" s="2">
        <f t="shared" si="1"/>
        <v>4768.875</v>
      </c>
      <c r="G32" s="1">
        <v>9.5</v>
      </c>
      <c r="H32" s="4">
        <f t="shared" si="3"/>
        <v>45.3043125</v>
      </c>
    </row>
    <row r="33" spans="1:8" ht="12.75">
      <c r="A33" s="1">
        <v>60</v>
      </c>
      <c r="B33">
        <v>6</v>
      </c>
      <c r="C33">
        <v>40</v>
      </c>
      <c r="D33" s="3">
        <v>0.75</v>
      </c>
      <c r="E33" s="1">
        <f t="shared" si="0"/>
        <v>0.4415625</v>
      </c>
      <c r="F33" s="2">
        <f t="shared" si="1"/>
        <v>6358.5</v>
      </c>
      <c r="G33" s="1">
        <v>9.5</v>
      </c>
      <c r="H33" s="4">
        <f t="shared" si="3"/>
        <v>60.40575</v>
      </c>
    </row>
    <row r="34" spans="1:8" ht="12.75">
      <c r="A34" s="1">
        <v>60</v>
      </c>
      <c r="B34">
        <v>6</v>
      </c>
      <c r="C34">
        <v>50</v>
      </c>
      <c r="D34" s="3">
        <v>0.75</v>
      </c>
      <c r="E34" s="1">
        <f t="shared" si="0"/>
        <v>0.4415625</v>
      </c>
      <c r="F34" s="2">
        <f t="shared" si="1"/>
        <v>7948.125</v>
      </c>
      <c r="G34" s="1">
        <v>9.5</v>
      </c>
      <c r="H34" s="4">
        <f t="shared" si="3"/>
        <v>75.5071875</v>
      </c>
    </row>
    <row r="35" spans="1:8" ht="12.75">
      <c r="A35" s="1">
        <v>60</v>
      </c>
      <c r="B35">
        <v>6</v>
      </c>
      <c r="C35">
        <v>10</v>
      </c>
      <c r="D35" s="3">
        <v>0.8</v>
      </c>
      <c r="E35" s="1">
        <f t="shared" si="0"/>
        <v>0.5024000000000001</v>
      </c>
      <c r="F35" s="2">
        <f t="shared" si="1"/>
        <v>1808.6400000000003</v>
      </c>
      <c r="G35" s="1">
        <v>9.5</v>
      </c>
      <c r="H35" s="4">
        <f t="shared" si="3"/>
        <v>17.182080000000003</v>
      </c>
    </row>
    <row r="36" spans="1:8" ht="12.75">
      <c r="A36" s="1">
        <v>60</v>
      </c>
      <c r="B36">
        <v>6</v>
      </c>
      <c r="C36">
        <v>12</v>
      </c>
      <c r="D36" s="3">
        <v>0.8</v>
      </c>
      <c r="E36" s="1">
        <f t="shared" si="0"/>
        <v>0.5024000000000001</v>
      </c>
      <c r="F36" s="2">
        <f t="shared" si="1"/>
        <v>2170.3680000000004</v>
      </c>
      <c r="G36" s="1">
        <v>9.5</v>
      </c>
      <c r="H36" s="4">
        <f t="shared" si="3"/>
        <v>20.618496000000004</v>
      </c>
    </row>
    <row r="37" spans="1:8" ht="12.75">
      <c r="A37" s="1">
        <v>60</v>
      </c>
      <c r="B37">
        <v>6</v>
      </c>
      <c r="C37">
        <v>15</v>
      </c>
      <c r="D37" s="3">
        <v>0.8</v>
      </c>
      <c r="E37" s="1">
        <f t="shared" si="0"/>
        <v>0.5024000000000001</v>
      </c>
      <c r="F37" s="2">
        <f t="shared" si="1"/>
        <v>2712.9600000000005</v>
      </c>
      <c r="G37" s="1">
        <v>9.5</v>
      </c>
      <c r="H37" s="4">
        <f aca="true" t="shared" si="4" ref="H37:H43">F37*G37/1000</f>
        <v>25.773120000000006</v>
      </c>
    </row>
    <row r="38" spans="1:8" ht="12.75">
      <c r="A38" s="1">
        <v>60</v>
      </c>
      <c r="B38">
        <v>6</v>
      </c>
      <c r="C38">
        <v>18</v>
      </c>
      <c r="D38" s="3">
        <v>0.8</v>
      </c>
      <c r="E38" s="1">
        <f t="shared" si="0"/>
        <v>0.5024000000000001</v>
      </c>
      <c r="F38" s="2">
        <f t="shared" si="1"/>
        <v>3255.5520000000006</v>
      </c>
      <c r="G38" s="1">
        <v>9.5</v>
      </c>
      <c r="H38" s="4">
        <f t="shared" si="4"/>
        <v>30.927744000000008</v>
      </c>
    </row>
    <row r="39" spans="1:8" ht="12.75">
      <c r="A39" s="1">
        <v>60</v>
      </c>
      <c r="B39">
        <v>6</v>
      </c>
      <c r="C39">
        <v>10</v>
      </c>
      <c r="D39" s="3">
        <v>0.85</v>
      </c>
      <c r="E39" s="1">
        <f t="shared" si="0"/>
        <v>0.5671625</v>
      </c>
      <c r="F39" s="2">
        <f t="shared" si="1"/>
        <v>2041.785</v>
      </c>
      <c r="G39" s="1">
        <v>9.5</v>
      </c>
      <c r="H39" s="4">
        <f t="shared" si="4"/>
        <v>19.3969575</v>
      </c>
    </row>
    <row r="40" spans="1:8" ht="12.75">
      <c r="A40" s="1">
        <v>60</v>
      </c>
      <c r="B40">
        <v>6</v>
      </c>
      <c r="C40">
        <v>12</v>
      </c>
      <c r="D40" s="3">
        <v>0.85</v>
      </c>
      <c r="E40" s="1">
        <f t="shared" si="0"/>
        <v>0.5671625</v>
      </c>
      <c r="F40" s="2">
        <f t="shared" si="1"/>
        <v>2450.1420000000003</v>
      </c>
      <c r="G40" s="1">
        <v>9.5</v>
      </c>
      <c r="H40" s="4">
        <f t="shared" si="4"/>
        <v>23.276349000000003</v>
      </c>
    </row>
    <row r="41" spans="1:8" ht="12.75">
      <c r="A41" s="1">
        <v>60</v>
      </c>
      <c r="B41">
        <v>6</v>
      </c>
      <c r="C41">
        <v>15</v>
      </c>
      <c r="D41" s="3">
        <v>0.85</v>
      </c>
      <c r="E41" s="1">
        <f t="shared" si="0"/>
        <v>0.5671625</v>
      </c>
      <c r="F41" s="2">
        <f t="shared" si="1"/>
        <v>3062.6775000000002</v>
      </c>
      <c r="G41" s="1">
        <v>9.5</v>
      </c>
      <c r="H41" s="4">
        <f t="shared" si="4"/>
        <v>29.095436250000002</v>
      </c>
    </row>
    <row r="42" spans="1:11" ht="12.75">
      <c r="A42" s="1">
        <v>60</v>
      </c>
      <c r="B42">
        <v>6</v>
      </c>
      <c r="C42">
        <v>18</v>
      </c>
      <c r="D42" s="3">
        <v>0.85</v>
      </c>
      <c r="E42" s="1">
        <f t="shared" si="0"/>
        <v>0.5671625</v>
      </c>
      <c r="F42" s="2">
        <f t="shared" si="1"/>
        <v>3675.213</v>
      </c>
      <c r="G42" s="1">
        <v>9.5</v>
      </c>
      <c r="H42" s="4">
        <f t="shared" si="4"/>
        <v>34.9145235</v>
      </c>
      <c r="K42" s="19"/>
    </row>
    <row r="43" spans="1:8" ht="12.75">
      <c r="A43" s="1">
        <v>60</v>
      </c>
      <c r="B43">
        <v>6</v>
      </c>
      <c r="C43">
        <v>20</v>
      </c>
      <c r="D43" s="3">
        <v>0.85</v>
      </c>
      <c r="E43" s="1">
        <f t="shared" si="0"/>
        <v>0.5671625</v>
      </c>
      <c r="F43" s="2">
        <f t="shared" si="1"/>
        <v>4083.57</v>
      </c>
      <c r="G43" s="1">
        <v>9.5</v>
      </c>
      <c r="H43" s="4">
        <f t="shared" si="4"/>
        <v>38.793915</v>
      </c>
    </row>
    <row r="44" ht="12.75">
      <c r="D44" s="1"/>
    </row>
    <row r="45" ht="12.75">
      <c r="D45" s="1"/>
    </row>
    <row r="46" spans="1:8" ht="15">
      <c r="A46" s="21" t="s">
        <v>42</v>
      </c>
      <c r="G46" s="20" t="s">
        <v>31</v>
      </c>
      <c r="H46" s="18">
        <f>H20+H27</f>
        <v>223.8821593</v>
      </c>
    </row>
  </sheetData>
  <mergeCells count="1">
    <mergeCell ref="A1:H1"/>
  </mergeCells>
  <printOptions/>
  <pageMargins left="1.86" right="0.7480314960629921" top="0.3" bottom="0.51" header="0.17" footer="0.5118110236220472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ZetCad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Jochen Zaiser</dc:creator>
  <cp:keywords/>
  <dc:description/>
  <cp:lastModifiedBy>Peter Rother</cp:lastModifiedBy>
  <cp:lastPrinted>2001-08-20T20:48:00Z</cp:lastPrinted>
  <dcterms:created xsi:type="dcterms:W3CDTF">2001-08-06T18:13:47Z</dcterms:created>
  <dcterms:modified xsi:type="dcterms:W3CDTF">2001-08-23T14:53:25Z</dcterms:modified>
  <cp:category/>
  <cp:version/>
  <cp:contentType/>
  <cp:contentStatus/>
</cp:coreProperties>
</file>